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0"/>
  </bookViews>
  <sheets>
    <sheet name="zał. nr 4" sheetId="1" r:id="rId1"/>
  </sheets>
  <definedNames>
    <definedName name="_xlnm.Print_Titles" localSheetId="0">'zał. nr 4'!$4:$5</definedName>
  </definedNames>
  <calcPr fullCalcOnLoad="1"/>
</workbook>
</file>

<file path=xl/sharedStrings.xml><?xml version="1.0" encoding="utf-8"?>
<sst xmlns="http://schemas.openxmlformats.org/spreadsheetml/2006/main" count="123" uniqueCount="54">
  <si>
    <t xml:space="preserve">  </t>
  </si>
  <si>
    <t>Urząd Gminy Krokowa</t>
  </si>
  <si>
    <t xml:space="preserve">Nazwa zadania/projektu </t>
  </si>
  <si>
    <t>Jednostka realizująca</t>
  </si>
  <si>
    <t>Data</t>
  </si>
  <si>
    <t>Źródło finansowania</t>
  </si>
  <si>
    <t>Klasyfikacja budżetowa</t>
  </si>
  <si>
    <t xml:space="preserve">Wydatki poniesione do 2005r.     </t>
  </si>
  <si>
    <t xml:space="preserve">Wydatki poniesione w 2006r.  </t>
  </si>
  <si>
    <t>rozpoczęcia</t>
  </si>
  <si>
    <t>zakończenia</t>
  </si>
  <si>
    <t>dział/rozdział</t>
  </si>
  <si>
    <t>WARTOŚĆ kwalifikowana</t>
  </si>
  <si>
    <t>Wartość niekwalifikowana</t>
  </si>
  <si>
    <t>RAZEM WARTOŚĆ</t>
  </si>
  <si>
    <t>SUMA</t>
  </si>
  <si>
    <t>wkład krajowy</t>
  </si>
  <si>
    <t>4.</t>
  </si>
  <si>
    <t>926-92601</t>
  </si>
  <si>
    <t>środki z budżetu UE</t>
  </si>
  <si>
    <t>Lp.</t>
  </si>
  <si>
    <t>OGÓŁEM</t>
  </si>
  <si>
    <t>Projekty realizowane ze środków pochodzących z funduszy strukturalnych i Funduszu Spójności</t>
  </si>
  <si>
    <t>853-85395</t>
  </si>
  <si>
    <t>Program operacyjny Kapitał ludzki "Poziomkowa akademia - utworzenie punktów przedszkolnych w Gminie Krokowa</t>
  </si>
  <si>
    <t xml:space="preserve">Program operacyjny Kapitał Ludzki"Nauka dziś - lepsze jutro.Dodatkowe zajęcia pozalekcyjne dla gimnazjalistów z gminy Krokowa </t>
  </si>
  <si>
    <t>5.</t>
  </si>
  <si>
    <t>010-01010</t>
  </si>
  <si>
    <t>Rozbudowa i modernizacja Szkoły Podstawowej w Żarnowcu - sala gimnastyczna z zapleczem edukacyjnym - realizacja w ramach RPO</t>
  </si>
  <si>
    <t>801-80101</t>
  </si>
  <si>
    <t>Urząd Gminy Kosakowo</t>
  </si>
  <si>
    <t>ścieżka rowerowa na trasie linii kolejowej Swarzewo -Krokowa - realizacja z gminą Puck</t>
  </si>
  <si>
    <t>Urząd Gminy Puck</t>
  </si>
  <si>
    <t>630-63095</t>
  </si>
  <si>
    <t>Dokończenie procesu budowy sieci kanalizacji sanitarnej w Aglomeracji Żarnowiec-Budowa sieci wodociągowych w Gminie Krokowa - realizacja w ramach RPO</t>
  </si>
  <si>
    <t>EKO-Szkoła- termomodernizacja szkół w powiecie puckim- realizacja z innymi samorządami powiatu puckiego w ramach RPO</t>
  </si>
  <si>
    <t>budowa drogi dojazdowej do przystani rybackiej wraz z obiektem obsługi przystani w miejscowości Dębki</t>
  </si>
  <si>
    <t>600-60041</t>
  </si>
  <si>
    <t>Program rozwoju obszarów wiejskich na lata 2007-2013 " Wzmocnienie potencjału infrastruktury rekreacyjno- sportowej na terenie gminy Krokowa porzez budowę dwóch boisk wielofunkcyjnych w miejscowości Lubocino i Dębki"</t>
  </si>
  <si>
    <t>poprawa infrastruktury turystycznej poprzez budowę punktu informacji turystycznej w miejscowości Dębki gmina Krokowa</t>
  </si>
  <si>
    <t>630-63003</t>
  </si>
  <si>
    <t>wzmocnienie atrakcyjności turystycznej Gmin Gniewino i Krokowa poprzez budowę czterech przystani jachtowych na Jeziorze Żarnowieckim- Strefa Turystyczna Żarnowiec -etap I</t>
  </si>
  <si>
    <t>Urząd Gminy Krokowa -Urząd Gminy Gniewino</t>
  </si>
  <si>
    <t>rozbudowa, przebudowa i nadbudowa świetlicy wiejskiej w Tyłowie - realizacja w ramach PROW</t>
  </si>
  <si>
    <t>700-70005</t>
  </si>
  <si>
    <t>zwiększenie bezpiczeństwa na obszarze powiatu wejherowskiego i puckiego poprzez zakup specjalistycznego sprzętu ratowniczo- gaśniczego dla jednostek OSP w gminanch Gniewino, Luzino,Krokowa</t>
  </si>
  <si>
    <t>754-75412</t>
  </si>
  <si>
    <t>budowa grupowego ujęcia wody oraz stacji uzdatniania wody, sieci kanalizacyjnej wraz z infrastrukturą towarzyszącą w miejscowości Minkowice Krokowa w ramamch PROW</t>
  </si>
  <si>
    <t>zmiany</t>
  </si>
  <si>
    <t>Plan uchwalony</t>
  </si>
  <si>
    <t>Plan po zmianach</t>
  </si>
  <si>
    <t>Turystyczny szlak Północnych kaszub - realizacja w ramach RPO z innymi samorzadami</t>
  </si>
  <si>
    <t>Projekt na realizację zadania" Wyrównianie szans edukacyjnych uczniów z grup o utrudnionym dostępie do edukacji oraz  zmniejszenie różnic w jakości usług edukacyjnych"</t>
  </si>
  <si>
    <t>załącznik nr 4 do Uchwały Rady Gminy Krokowa nr IX/71/2011 z dnia 31.05.2011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</si>
</sst>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###,###.#"/>
    <numFmt numFmtId="193" formatCode="###,###.0"/>
    <numFmt numFmtId="194" formatCode="###,###.##"/>
    <numFmt numFmtId="195" formatCode="###,###"/>
    <numFmt numFmtId="196" formatCode="#,##0_ ;\-#,##0\ "/>
    <numFmt numFmtId="197" formatCode="d/mm"/>
    <numFmt numFmtId="198" formatCode="mmmm\ yy"/>
    <numFmt numFmtId="199" formatCode="d\ mmmm\ yyyy"/>
    <numFmt numFmtId="200" formatCode="mmm/yyyy"/>
    <numFmt numFmtId="201" formatCode="mmm\ yy"/>
    <numFmt numFmtId="202" formatCode="###,###.\O"/>
    <numFmt numFmtId="203" formatCode="###.0"/>
    <numFmt numFmtId="204" formatCode="###,###.00"/>
    <numFmt numFmtId="205" formatCode="[$-415]d\ mmmm\ yyyy"/>
    <numFmt numFmtId="206" formatCode="00\-000"/>
  </numFmts>
  <fonts count="30">
    <font>
      <sz val="8"/>
      <name val="Arial CE"/>
      <family val="0"/>
    </font>
    <font>
      <u val="single"/>
      <sz val="8"/>
      <color indexed="12"/>
      <name val="Arial CE"/>
      <family val="0"/>
    </font>
    <font>
      <sz val="10"/>
      <name val="MS Sans Serif"/>
      <family val="0"/>
    </font>
    <font>
      <u val="single"/>
      <sz val="8"/>
      <color indexed="36"/>
      <name val="Arial CE"/>
      <family val="0"/>
    </font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Arial PL"/>
      <family val="0"/>
    </font>
    <font>
      <sz val="8"/>
      <name val="Arial P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53" applyFont="1" applyAlignment="1">
      <alignment horizontal="center"/>
      <protection/>
    </xf>
    <xf numFmtId="0" fontId="5" fillId="0" borderId="0" xfId="53">
      <alignment/>
      <protection/>
    </xf>
    <xf numFmtId="0" fontId="5" fillId="0" borderId="0" xfId="54">
      <alignment/>
      <protection/>
    </xf>
    <xf numFmtId="0" fontId="9" fillId="0" borderId="0" xfId="53" applyFont="1">
      <alignment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5" fillId="0" borderId="0" xfId="54" applyAlignment="1">
      <alignment wrapText="1"/>
      <protection/>
    </xf>
    <xf numFmtId="3" fontId="5" fillId="0" borderId="0" xfId="53" applyNumberFormat="1">
      <alignment/>
      <protection/>
    </xf>
    <xf numFmtId="4" fontId="8" fillId="0" borderId="0" xfId="53" applyNumberFormat="1" applyFont="1" applyBorder="1" applyAlignment="1">
      <alignment horizontal="right" vertical="center"/>
      <protection/>
    </xf>
    <xf numFmtId="0" fontId="0" fillId="0" borderId="10" xfId="52" applyFont="1" applyBorder="1" applyAlignment="1">
      <alignment vertical="center" wrapText="1"/>
      <protection/>
    </xf>
    <xf numFmtId="3" fontId="6" fillId="24" borderId="12" xfId="53" applyNumberFormat="1" applyFont="1" applyFill="1" applyBorder="1">
      <alignment/>
      <protection/>
    </xf>
    <xf numFmtId="3" fontId="6" fillId="0" borderId="0" xfId="53" applyNumberFormat="1" applyFont="1" applyBorder="1">
      <alignment/>
      <protection/>
    </xf>
    <xf numFmtId="3" fontId="11" fillId="0" borderId="13" xfId="55" applyNumberFormat="1" applyFont="1" applyBorder="1" applyAlignment="1">
      <alignment horizontal="right" vertical="center" wrapText="1"/>
      <protection/>
    </xf>
    <xf numFmtId="0" fontId="5" fillId="0" borderId="0" xfId="53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0" fontId="8" fillId="0" borderId="0" xfId="54" applyFont="1">
      <alignment/>
      <protection/>
    </xf>
    <xf numFmtId="4" fontId="8" fillId="0" borderId="0" xfId="53" applyNumberFormat="1" applyFont="1">
      <alignment/>
      <protection/>
    </xf>
    <xf numFmtId="3" fontId="11" fillId="0" borderId="14" xfId="55" applyNumberFormat="1" applyFont="1" applyBorder="1" applyAlignment="1">
      <alignment horizontal="right" vertical="center" wrapText="1"/>
      <protection/>
    </xf>
    <xf numFmtId="3" fontId="11" fillId="25" borderId="14" xfId="55" applyNumberFormat="1" applyFont="1" applyFill="1" applyBorder="1" applyAlignment="1">
      <alignment horizontal="right" vertical="center" wrapText="1"/>
      <protection/>
    </xf>
    <xf numFmtId="0" fontId="6" fillId="0" borderId="10" xfId="53" applyFont="1" applyBorder="1">
      <alignment/>
      <protection/>
    </xf>
    <xf numFmtId="2" fontId="11" fillId="0" borderId="11" xfId="55" applyNumberFormat="1" applyFont="1" applyBorder="1" applyAlignment="1">
      <alignment horizontal="left" vertical="center" wrapText="1"/>
      <protection/>
    </xf>
    <xf numFmtId="1" fontId="11" fillId="0" borderId="11" xfId="55" applyNumberFormat="1" applyFont="1" applyBorder="1" applyAlignment="1">
      <alignment horizontal="center" vertical="center" wrapText="1"/>
      <protection/>
    </xf>
    <xf numFmtId="1" fontId="11" fillId="0" borderId="15" xfId="55" applyNumberFormat="1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4" fontId="11" fillId="0" borderId="10" xfId="55" applyNumberFormat="1" applyFont="1" applyBorder="1" applyAlignment="1">
      <alignment horizontal="right" vertical="center" wrapText="1"/>
      <protection/>
    </xf>
    <xf numFmtId="0" fontId="11" fillId="0" borderId="14" xfId="55" applyFont="1" applyBorder="1" applyAlignment="1">
      <alignment horizontal="center" vertical="center" wrapText="1"/>
      <protection/>
    </xf>
    <xf numFmtId="2" fontId="11" fillId="0" borderId="16" xfId="55" applyNumberFormat="1" applyFont="1" applyBorder="1" applyAlignment="1">
      <alignment horizontal="left" vertical="center" wrapText="1"/>
      <protection/>
    </xf>
    <xf numFmtId="4" fontId="6" fillId="0" borderId="10" xfId="53" applyNumberFormat="1" applyFont="1" applyBorder="1">
      <alignment/>
      <protection/>
    </xf>
    <xf numFmtId="1" fontId="10" fillId="0" borderId="11" xfId="55" applyNumberFormat="1" applyFont="1" applyBorder="1" applyAlignment="1">
      <alignment horizontal="center" vertical="center" wrapText="1"/>
      <protection/>
    </xf>
    <xf numFmtId="4" fontId="10" fillId="0" borderId="10" xfId="55" applyNumberFormat="1" applyFont="1" applyBorder="1" applyAlignment="1">
      <alignment horizontal="right" vertical="center" wrapText="1"/>
      <protection/>
    </xf>
    <xf numFmtId="0" fontId="10" fillId="0" borderId="16" xfId="55" applyFont="1" applyBorder="1" applyAlignment="1">
      <alignment horizontal="center" vertical="center" wrapText="1"/>
      <protection/>
    </xf>
    <xf numFmtId="0" fontId="10" fillId="0" borderId="17" xfId="55" applyFont="1" applyBorder="1" applyAlignment="1">
      <alignment horizontal="center" vertical="center" wrapText="1"/>
      <protection/>
    </xf>
    <xf numFmtId="3" fontId="10" fillId="0" borderId="14" xfId="55" applyNumberFormat="1" applyFont="1" applyBorder="1" applyAlignment="1">
      <alignment horizontal="right" vertical="center" wrapText="1"/>
      <protection/>
    </xf>
    <xf numFmtId="3" fontId="10" fillId="25" borderId="14" xfId="55" applyNumberFormat="1" applyFont="1" applyFill="1" applyBorder="1" applyAlignment="1">
      <alignment horizontal="right" vertical="center" wrapText="1"/>
      <protection/>
    </xf>
    <xf numFmtId="4" fontId="9" fillId="0" borderId="0" xfId="53" applyNumberFormat="1" applyFont="1" applyBorder="1" applyAlignment="1">
      <alignment horizontal="right" vertical="center"/>
      <protection/>
    </xf>
    <xf numFmtId="3" fontId="29" fillId="0" borderId="0" xfId="53" applyNumberFormat="1" applyFont="1">
      <alignment/>
      <protection/>
    </xf>
    <xf numFmtId="0" fontId="29" fillId="0" borderId="0" xfId="54" applyFont="1">
      <alignment/>
      <protection/>
    </xf>
    <xf numFmtId="0" fontId="29" fillId="0" borderId="0" xfId="53" applyFont="1">
      <alignment/>
      <protection/>
    </xf>
    <xf numFmtId="3" fontId="29" fillId="0" borderId="0" xfId="54" applyNumberFormat="1" applyFont="1">
      <alignment/>
      <protection/>
    </xf>
    <xf numFmtId="2" fontId="11" fillId="0" borderId="14" xfId="55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center"/>
      <protection/>
    </xf>
    <xf numFmtId="0" fontId="10" fillId="24" borderId="16" xfId="55" applyFont="1" applyFill="1" applyBorder="1" applyAlignment="1">
      <alignment horizontal="center" vertical="center" wrapText="1"/>
      <protection/>
    </xf>
    <xf numFmtId="0" fontId="10" fillId="24" borderId="17" xfId="55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6" xfId="53" applyFont="1" applyBorder="1" applyAlignment="1">
      <alignment horizontal="left" vertical="center"/>
      <protection/>
    </xf>
    <xf numFmtId="0" fontId="6" fillId="0" borderId="17" xfId="53" applyFont="1" applyBorder="1" applyAlignment="1">
      <alignment horizontal="left" vertical="center"/>
      <protection/>
    </xf>
    <xf numFmtId="0" fontId="10" fillId="0" borderId="16" xfId="55" applyFont="1" applyBorder="1" applyAlignment="1">
      <alignment horizontal="center" vertical="center" wrapText="1"/>
      <protection/>
    </xf>
    <xf numFmtId="0" fontId="10" fillId="0" borderId="17" xfId="55" applyFont="1" applyBorder="1" applyAlignment="1">
      <alignment horizontal="center" vertical="center" wrapText="1"/>
      <protection/>
    </xf>
    <xf numFmtId="0" fontId="10" fillId="0" borderId="18" xfId="55" applyFont="1" applyBorder="1" applyAlignment="1">
      <alignment horizontal="center" vertical="center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mularze2006" xfId="52"/>
    <cellStyle name="Normalny_plan 2007 (1)" xfId="53"/>
    <cellStyle name="Normalny_plan wieloletni 2008 rok" xfId="54"/>
    <cellStyle name="Normalny_RZ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zoomScalePageLayoutView="0" workbookViewId="0" topLeftCell="A1">
      <pane ySplit="5" topLeftCell="BM15" activePane="bottomLeft" state="frozen"/>
      <selection pane="topLeft" activeCell="A1" sqref="A1"/>
      <selection pane="bottomLeft" activeCell="B1" sqref="A1:IV1"/>
    </sheetView>
  </sheetViews>
  <sheetFormatPr defaultColWidth="10.7109375" defaultRowHeight="12"/>
  <cols>
    <col min="1" max="1" width="3.7109375" style="3" customWidth="1"/>
    <col min="2" max="2" width="23.421875" style="3" customWidth="1"/>
    <col min="3" max="3" width="17.7109375" style="3" customWidth="1"/>
    <col min="4" max="4" width="11.7109375" style="3" customWidth="1"/>
    <col min="5" max="5" width="11.8515625" style="3" customWidth="1"/>
    <col min="6" max="6" width="20.00390625" style="3" customWidth="1"/>
    <col min="7" max="7" width="12.421875" style="3" customWidth="1"/>
    <col min="8" max="8" width="13.140625" style="3" customWidth="1"/>
    <col min="9" max="9" width="12.140625" style="3" hidden="1" customWidth="1"/>
    <col min="10" max="10" width="11.7109375" style="3" hidden="1" customWidth="1"/>
    <col min="11" max="11" width="0" style="3" hidden="1" customWidth="1"/>
    <col min="12" max="12" width="13.7109375" style="3" hidden="1" customWidth="1"/>
    <col min="13" max="13" width="18.140625" style="3" hidden="1" customWidth="1"/>
    <col min="14" max="14" width="12.28125" style="3" hidden="1" customWidth="1"/>
    <col min="15" max="15" width="13.00390625" style="3" hidden="1" customWidth="1"/>
    <col min="16" max="42" width="0" style="3" hidden="1" customWidth="1"/>
    <col min="43" max="43" width="16.00390625" style="3" customWidth="1"/>
    <col min="44" max="44" width="14.7109375" style="3" customWidth="1"/>
    <col min="45" max="16384" width="10.7109375" style="3" customWidth="1"/>
  </cols>
  <sheetData>
    <row r="1" ht="12" customHeight="1">
      <c r="A1" s="27" t="s">
        <v>53</v>
      </c>
    </row>
    <row r="2" spans="1:13" ht="25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1"/>
      <c r="L2" s="1"/>
      <c r="M2" s="2"/>
    </row>
    <row r="3" spans="1:13" ht="30.75" customHeigh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44" ht="22.5" customHeight="1">
      <c r="A4" s="49" t="s">
        <v>20</v>
      </c>
      <c r="B4" s="51" t="s">
        <v>2</v>
      </c>
      <c r="C4" s="51" t="s">
        <v>3</v>
      </c>
      <c r="D4" s="53" t="s">
        <v>4</v>
      </c>
      <c r="E4" s="54"/>
      <c r="F4" s="51" t="s">
        <v>5</v>
      </c>
      <c r="G4" s="5" t="s">
        <v>6</v>
      </c>
      <c r="H4" s="34" t="s">
        <v>49</v>
      </c>
      <c r="I4" s="45" t="s">
        <v>7</v>
      </c>
      <c r="J4" s="45" t="s">
        <v>8</v>
      </c>
      <c r="K4" s="6"/>
      <c r="L4" s="6"/>
      <c r="M4" s="2"/>
      <c r="AQ4" s="34" t="s">
        <v>48</v>
      </c>
      <c r="AR4" s="34" t="s">
        <v>50</v>
      </c>
    </row>
    <row r="5" spans="1:44" ht="39" thickBot="1">
      <c r="A5" s="50"/>
      <c r="B5" s="55"/>
      <c r="C5" s="55"/>
      <c r="D5" s="29" t="s">
        <v>9</v>
      </c>
      <c r="E5" s="29" t="s">
        <v>10</v>
      </c>
      <c r="F5" s="52"/>
      <c r="G5" s="7" t="s">
        <v>11</v>
      </c>
      <c r="H5" s="35"/>
      <c r="I5" s="46"/>
      <c r="J5" s="46"/>
      <c r="K5" s="8"/>
      <c r="L5" s="8" t="s">
        <v>12</v>
      </c>
      <c r="M5" s="2"/>
      <c r="N5" s="9" t="s">
        <v>13</v>
      </c>
      <c r="AQ5" s="35"/>
      <c r="AR5" s="35"/>
    </row>
    <row r="6" spans="1:44" ht="58.5" customHeight="1" thickTop="1">
      <c r="A6" s="26">
        <v>1</v>
      </c>
      <c r="B6" s="43" t="s">
        <v>24</v>
      </c>
      <c r="C6" s="24" t="s">
        <v>1</v>
      </c>
      <c r="D6" s="25">
        <v>2009</v>
      </c>
      <c r="E6" s="25">
        <v>2011</v>
      </c>
      <c r="F6" s="12" t="s">
        <v>19</v>
      </c>
      <c r="G6" s="25" t="s">
        <v>23</v>
      </c>
      <c r="H6" s="28">
        <v>228906</v>
      </c>
      <c r="I6" s="21"/>
      <c r="J6" s="22"/>
      <c r="K6" s="11"/>
      <c r="L6" s="11"/>
      <c r="M6" s="10"/>
      <c r="AQ6" s="28">
        <v>0</v>
      </c>
      <c r="AR6" s="28">
        <f aca="true" t="shared" si="0" ref="AR6:AR22">H6+AQ6</f>
        <v>228906</v>
      </c>
    </row>
    <row r="7" spans="1:44" ht="58.5" customHeight="1">
      <c r="A7" s="26"/>
      <c r="B7" s="24"/>
      <c r="C7" s="24"/>
      <c r="D7" s="25"/>
      <c r="E7" s="25"/>
      <c r="F7" s="12" t="s">
        <v>16</v>
      </c>
      <c r="G7" s="25" t="s">
        <v>23</v>
      </c>
      <c r="H7" s="28">
        <v>40395</v>
      </c>
      <c r="I7" s="21"/>
      <c r="J7" s="22"/>
      <c r="K7" s="11"/>
      <c r="L7" s="11"/>
      <c r="M7" s="10"/>
      <c r="AQ7" s="28">
        <v>0</v>
      </c>
      <c r="AR7" s="28">
        <f t="shared" si="0"/>
        <v>40395</v>
      </c>
    </row>
    <row r="8" spans="1:44" ht="58.5" customHeight="1">
      <c r="A8" s="26"/>
      <c r="B8" s="24"/>
      <c r="C8" s="24"/>
      <c r="D8" s="25"/>
      <c r="E8" s="25"/>
      <c r="F8" s="32" t="s">
        <v>14</v>
      </c>
      <c r="G8" s="32"/>
      <c r="H8" s="33">
        <f>H6+H7</f>
        <v>269301</v>
      </c>
      <c r="I8" s="36"/>
      <c r="J8" s="37"/>
      <c r="K8" s="38"/>
      <c r="L8" s="38"/>
      <c r="M8" s="3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33">
        <v>0</v>
      </c>
      <c r="AR8" s="33">
        <f t="shared" si="0"/>
        <v>269301</v>
      </c>
    </row>
    <row r="9" spans="1:44" ht="65.25" customHeight="1">
      <c r="A9" s="26">
        <v>2</v>
      </c>
      <c r="B9" s="30" t="s">
        <v>25</v>
      </c>
      <c r="C9" s="24" t="s">
        <v>1</v>
      </c>
      <c r="D9" s="25">
        <v>2009</v>
      </c>
      <c r="E9" s="25"/>
      <c r="F9" s="12" t="s">
        <v>19</v>
      </c>
      <c r="G9" s="25" t="s">
        <v>23</v>
      </c>
      <c r="H9" s="28">
        <v>130592</v>
      </c>
      <c r="I9" s="21"/>
      <c r="J9" s="22"/>
      <c r="K9" s="11"/>
      <c r="L9" s="11"/>
      <c r="M9" s="10"/>
      <c r="AQ9" s="28">
        <v>0</v>
      </c>
      <c r="AR9" s="28">
        <f t="shared" si="0"/>
        <v>130592</v>
      </c>
    </row>
    <row r="10" spans="1:44" ht="58.5" customHeight="1">
      <c r="A10" s="26"/>
      <c r="B10" s="24"/>
      <c r="C10" s="24"/>
      <c r="D10" s="25"/>
      <c r="E10" s="25"/>
      <c r="F10" s="12" t="s">
        <v>16</v>
      </c>
      <c r="G10" s="25" t="s">
        <v>23</v>
      </c>
      <c r="H10" s="28">
        <v>23046</v>
      </c>
      <c r="I10" s="21"/>
      <c r="J10" s="22"/>
      <c r="K10" s="11"/>
      <c r="L10" s="11"/>
      <c r="M10" s="10"/>
      <c r="AQ10" s="28">
        <v>0</v>
      </c>
      <c r="AR10" s="28">
        <f t="shared" si="0"/>
        <v>23046</v>
      </c>
    </row>
    <row r="11" spans="1:44" ht="58.5" customHeight="1">
      <c r="A11" s="26"/>
      <c r="B11" s="24"/>
      <c r="C11" s="24"/>
      <c r="D11" s="25"/>
      <c r="E11" s="25"/>
      <c r="F11" s="32" t="s">
        <v>14</v>
      </c>
      <c r="G11" s="32"/>
      <c r="H11" s="33">
        <f>H9+H10</f>
        <v>153638</v>
      </c>
      <c r="I11" s="36"/>
      <c r="J11" s="37"/>
      <c r="K11" s="38"/>
      <c r="L11" s="38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33">
        <v>0</v>
      </c>
      <c r="AR11" s="33">
        <f t="shared" si="0"/>
        <v>153638</v>
      </c>
    </row>
    <row r="12" spans="1:44" ht="58.5" customHeight="1">
      <c r="A12" s="26">
        <v>3</v>
      </c>
      <c r="B12" s="30" t="s">
        <v>36</v>
      </c>
      <c r="C12" s="24"/>
      <c r="D12" s="25">
        <v>2007</v>
      </c>
      <c r="E12" s="25">
        <v>2012</v>
      </c>
      <c r="F12" s="12" t="s">
        <v>19</v>
      </c>
      <c r="G12" s="25" t="s">
        <v>37</v>
      </c>
      <c r="H12" s="28">
        <v>2570000</v>
      </c>
      <c r="I12" s="21"/>
      <c r="J12" s="22"/>
      <c r="K12" s="11"/>
      <c r="L12" s="11"/>
      <c r="M12" s="10"/>
      <c r="AQ12" s="28">
        <v>0</v>
      </c>
      <c r="AR12" s="28">
        <f t="shared" si="0"/>
        <v>2570000</v>
      </c>
    </row>
    <row r="13" spans="1:44" ht="58.5" customHeight="1">
      <c r="A13" s="26"/>
      <c r="B13" s="24"/>
      <c r="C13" s="24"/>
      <c r="D13" s="25"/>
      <c r="E13" s="25"/>
      <c r="F13" s="12" t="s">
        <v>16</v>
      </c>
      <c r="G13" s="25" t="s">
        <v>37</v>
      </c>
      <c r="H13" s="28">
        <v>0</v>
      </c>
      <c r="I13" s="21"/>
      <c r="J13" s="22"/>
      <c r="K13" s="11"/>
      <c r="L13" s="11"/>
      <c r="M13" s="10"/>
      <c r="AQ13" s="28">
        <v>0</v>
      </c>
      <c r="AR13" s="28">
        <f t="shared" si="0"/>
        <v>0</v>
      </c>
    </row>
    <row r="14" spans="1:44" ht="58.5" customHeight="1">
      <c r="A14" s="26"/>
      <c r="B14" s="24"/>
      <c r="C14" s="24"/>
      <c r="D14" s="25"/>
      <c r="E14" s="25"/>
      <c r="F14" s="32" t="s">
        <v>14</v>
      </c>
      <c r="G14" s="32"/>
      <c r="H14" s="33">
        <f>H12+H13</f>
        <v>2570000</v>
      </c>
      <c r="I14" s="36"/>
      <c r="J14" s="37"/>
      <c r="K14" s="38"/>
      <c r="L14" s="38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3">
        <v>0</v>
      </c>
      <c r="AR14" s="33">
        <f t="shared" si="0"/>
        <v>2570000</v>
      </c>
    </row>
    <row r="15" spans="1:44" ht="117" customHeight="1">
      <c r="A15" s="26" t="s">
        <v>17</v>
      </c>
      <c r="B15" s="30" t="s">
        <v>38</v>
      </c>
      <c r="C15" s="24"/>
      <c r="D15" s="25"/>
      <c r="E15" s="25"/>
      <c r="F15" s="12" t="s">
        <v>19</v>
      </c>
      <c r="G15" s="25" t="s">
        <v>18</v>
      </c>
      <c r="H15" s="28">
        <v>414263</v>
      </c>
      <c r="I15" s="21"/>
      <c r="J15" s="22"/>
      <c r="K15" s="11"/>
      <c r="L15" s="11"/>
      <c r="M15" s="10"/>
      <c r="AQ15" s="28">
        <v>-153285</v>
      </c>
      <c r="AR15" s="28">
        <f t="shared" si="0"/>
        <v>260978</v>
      </c>
    </row>
    <row r="16" spans="1:44" ht="58.5" customHeight="1">
      <c r="A16" s="26"/>
      <c r="B16" s="24"/>
      <c r="C16" s="24"/>
      <c r="D16" s="25"/>
      <c r="E16" s="25"/>
      <c r="F16" s="12" t="s">
        <v>16</v>
      </c>
      <c r="G16" s="25" t="s">
        <v>18</v>
      </c>
      <c r="H16" s="28">
        <v>259606</v>
      </c>
      <c r="I16" s="21"/>
      <c r="J16" s="22"/>
      <c r="K16" s="11"/>
      <c r="L16" s="11"/>
      <c r="M16" s="10"/>
      <c r="AQ16" s="28">
        <v>34500</v>
      </c>
      <c r="AR16" s="28">
        <f t="shared" si="0"/>
        <v>294106</v>
      </c>
    </row>
    <row r="17" spans="1:44" ht="51" customHeight="1">
      <c r="A17" s="26"/>
      <c r="B17" s="24"/>
      <c r="C17" s="24"/>
      <c r="D17" s="25"/>
      <c r="E17" s="25"/>
      <c r="F17" s="32" t="s">
        <v>14</v>
      </c>
      <c r="G17" s="32"/>
      <c r="H17" s="33">
        <f>H15+H16</f>
        <v>673869</v>
      </c>
      <c r="I17" s="36"/>
      <c r="J17" s="37"/>
      <c r="K17" s="38"/>
      <c r="L17" s="38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33">
        <f>AQ15+AQ16</f>
        <v>-118785</v>
      </c>
      <c r="AR17" s="33">
        <f>AR15+AR16</f>
        <v>555084</v>
      </c>
    </row>
    <row r="18" spans="1:44" ht="85.5" customHeight="1">
      <c r="A18" s="26" t="s">
        <v>26</v>
      </c>
      <c r="B18" s="24" t="s">
        <v>34</v>
      </c>
      <c r="C18" s="24" t="s">
        <v>1</v>
      </c>
      <c r="D18" s="25">
        <v>2008</v>
      </c>
      <c r="E18" s="25">
        <v>2011</v>
      </c>
      <c r="F18" s="12" t="s">
        <v>19</v>
      </c>
      <c r="G18" s="25" t="s">
        <v>27</v>
      </c>
      <c r="H18" s="28">
        <v>6709604</v>
      </c>
      <c r="I18" s="21"/>
      <c r="J18" s="22"/>
      <c r="K18" s="11"/>
      <c r="L18" s="11"/>
      <c r="M18" s="10"/>
      <c r="AQ18" s="28">
        <v>0</v>
      </c>
      <c r="AR18" s="28">
        <f t="shared" si="0"/>
        <v>6709604</v>
      </c>
    </row>
    <row r="19" spans="1:44" ht="58.5" customHeight="1">
      <c r="A19" s="26"/>
      <c r="B19" s="24"/>
      <c r="C19" s="24"/>
      <c r="D19" s="25"/>
      <c r="E19" s="25"/>
      <c r="F19" s="12" t="s">
        <v>16</v>
      </c>
      <c r="G19" s="25" t="s">
        <v>27</v>
      </c>
      <c r="H19" s="28">
        <v>7159328</v>
      </c>
      <c r="I19" s="21"/>
      <c r="J19" s="22"/>
      <c r="K19" s="11"/>
      <c r="L19" s="11"/>
      <c r="M19" s="10"/>
      <c r="AQ19" s="28">
        <v>0</v>
      </c>
      <c r="AR19" s="28">
        <f t="shared" si="0"/>
        <v>7159328</v>
      </c>
    </row>
    <row r="20" spans="1:44" ht="58.5" customHeight="1">
      <c r="A20" s="26"/>
      <c r="B20" s="24"/>
      <c r="C20" s="24"/>
      <c r="D20" s="25"/>
      <c r="E20" s="25"/>
      <c r="F20" s="32" t="s">
        <v>14</v>
      </c>
      <c r="G20" s="25"/>
      <c r="H20" s="33">
        <f>SUM(H18:H19)</f>
        <v>13868932</v>
      </c>
      <c r="I20" s="21"/>
      <c r="J20" s="22"/>
      <c r="K20" s="11"/>
      <c r="L20" s="11"/>
      <c r="M20" s="10"/>
      <c r="AQ20" s="33">
        <f>AQ18+AQ19</f>
        <v>0</v>
      </c>
      <c r="AR20" s="28">
        <f t="shared" si="0"/>
        <v>13868932</v>
      </c>
    </row>
    <row r="21" spans="1:44" ht="102" customHeight="1">
      <c r="A21" s="26">
        <v>6</v>
      </c>
      <c r="B21" s="30" t="s">
        <v>47</v>
      </c>
      <c r="C21" s="24"/>
      <c r="D21" s="25"/>
      <c r="E21" s="25"/>
      <c r="F21" s="12" t="s">
        <v>19</v>
      </c>
      <c r="G21" s="25" t="s">
        <v>27</v>
      </c>
      <c r="H21" s="28">
        <v>2089060</v>
      </c>
      <c r="I21" s="21"/>
      <c r="J21" s="22"/>
      <c r="K21" s="11"/>
      <c r="L21" s="11"/>
      <c r="M21" s="10"/>
      <c r="AQ21" s="28">
        <v>0</v>
      </c>
      <c r="AR21" s="28">
        <f t="shared" si="0"/>
        <v>2089060</v>
      </c>
    </row>
    <row r="22" spans="1:44" ht="58.5" customHeight="1">
      <c r="A22" s="26"/>
      <c r="B22" s="24"/>
      <c r="C22" s="24"/>
      <c r="D22" s="25"/>
      <c r="E22" s="25"/>
      <c r="F22" s="12" t="s">
        <v>16</v>
      </c>
      <c r="G22" s="25" t="s">
        <v>27</v>
      </c>
      <c r="H22" s="28">
        <v>1675024</v>
      </c>
      <c r="I22" s="21"/>
      <c r="J22" s="22"/>
      <c r="K22" s="11"/>
      <c r="L22" s="11"/>
      <c r="M22" s="10"/>
      <c r="AQ22" s="28">
        <v>0</v>
      </c>
      <c r="AR22" s="28">
        <f t="shared" si="0"/>
        <v>1675024</v>
      </c>
    </row>
    <row r="23" spans="1:44" ht="58.5" customHeight="1">
      <c r="A23" s="26"/>
      <c r="B23" s="24"/>
      <c r="C23" s="24"/>
      <c r="D23" s="25"/>
      <c r="E23" s="25"/>
      <c r="F23" s="32" t="s">
        <v>14</v>
      </c>
      <c r="G23" s="32"/>
      <c r="H23" s="33">
        <f>SUM(H21:H22)</f>
        <v>3764084</v>
      </c>
      <c r="I23" s="36"/>
      <c r="J23" s="37"/>
      <c r="K23" s="38"/>
      <c r="L23" s="38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33">
        <f>SUM(AQ21:AQ22)</f>
        <v>0</v>
      </c>
      <c r="AR23" s="33">
        <f>AR21+AR22</f>
        <v>3764084</v>
      </c>
    </row>
    <row r="24" spans="1:44" ht="67.5" customHeight="1">
      <c r="A24" s="26">
        <v>7</v>
      </c>
      <c r="B24" s="30" t="s">
        <v>28</v>
      </c>
      <c r="C24" s="24" t="s">
        <v>1</v>
      </c>
      <c r="D24" s="25">
        <v>2008</v>
      </c>
      <c r="E24" s="25">
        <v>20012</v>
      </c>
      <c r="F24" s="12" t="s">
        <v>19</v>
      </c>
      <c r="G24" s="25" t="s">
        <v>29</v>
      </c>
      <c r="H24" s="28">
        <v>1154284</v>
      </c>
      <c r="I24" s="21"/>
      <c r="J24" s="22"/>
      <c r="K24" s="11"/>
      <c r="L24" s="11"/>
      <c r="M24" s="10"/>
      <c r="AQ24" s="28">
        <v>0</v>
      </c>
      <c r="AR24" s="28">
        <f aca="true" t="shared" si="1" ref="AR24:AR31">H24+AQ24</f>
        <v>1154284</v>
      </c>
    </row>
    <row r="25" spans="1:44" ht="58.5" customHeight="1">
      <c r="A25" s="26"/>
      <c r="B25" s="24"/>
      <c r="C25" s="24"/>
      <c r="D25" s="25"/>
      <c r="E25" s="25"/>
      <c r="F25" s="12" t="s">
        <v>16</v>
      </c>
      <c r="G25" s="25" t="s">
        <v>29</v>
      </c>
      <c r="H25" s="28">
        <v>1423121</v>
      </c>
      <c r="I25" s="21"/>
      <c r="J25" s="22"/>
      <c r="K25" s="11"/>
      <c r="L25" s="11"/>
      <c r="M25" s="10"/>
      <c r="AQ25" s="28">
        <v>0</v>
      </c>
      <c r="AR25" s="28">
        <f t="shared" si="1"/>
        <v>1423121</v>
      </c>
    </row>
    <row r="26" spans="1:44" ht="58.5" customHeight="1">
      <c r="A26" s="26"/>
      <c r="B26" s="24"/>
      <c r="C26" s="24"/>
      <c r="D26" s="25"/>
      <c r="E26" s="25"/>
      <c r="F26" s="32" t="s">
        <v>14</v>
      </c>
      <c r="G26" s="32"/>
      <c r="H26" s="33">
        <f>SUM(H24:H25)</f>
        <v>2577405</v>
      </c>
      <c r="I26" s="36"/>
      <c r="J26" s="37"/>
      <c r="K26" s="38"/>
      <c r="L26" s="38"/>
      <c r="M26" s="39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33">
        <v>0</v>
      </c>
      <c r="AR26" s="33">
        <f t="shared" si="1"/>
        <v>2577405</v>
      </c>
    </row>
    <row r="27" spans="1:44" ht="67.5" customHeight="1">
      <c r="A27" s="26">
        <v>8</v>
      </c>
      <c r="B27" s="30" t="s">
        <v>35</v>
      </c>
      <c r="C27" s="24" t="s">
        <v>30</v>
      </c>
      <c r="D27" s="25">
        <v>2008</v>
      </c>
      <c r="E27" s="25">
        <v>2011</v>
      </c>
      <c r="F27" s="12" t="s">
        <v>19</v>
      </c>
      <c r="G27" s="25" t="s">
        <v>29</v>
      </c>
      <c r="H27" s="28">
        <v>735932</v>
      </c>
      <c r="I27" s="21"/>
      <c r="J27" s="22"/>
      <c r="K27" s="11"/>
      <c r="L27" s="11"/>
      <c r="M27" s="10"/>
      <c r="AQ27" s="28">
        <v>0</v>
      </c>
      <c r="AR27" s="28">
        <f t="shared" si="1"/>
        <v>735932</v>
      </c>
    </row>
    <row r="28" spans="1:44" ht="58.5" customHeight="1">
      <c r="A28" s="26"/>
      <c r="B28" s="24"/>
      <c r="C28" s="24"/>
      <c r="D28" s="25"/>
      <c r="E28" s="25"/>
      <c r="F28" s="12" t="s">
        <v>16</v>
      </c>
      <c r="G28" s="25" t="s">
        <v>29</v>
      </c>
      <c r="H28" s="28">
        <v>940932</v>
      </c>
      <c r="I28" s="21"/>
      <c r="J28" s="22"/>
      <c r="K28" s="11"/>
      <c r="L28" s="11"/>
      <c r="M28" s="10"/>
      <c r="AQ28" s="28">
        <v>100000</v>
      </c>
      <c r="AR28" s="28">
        <f t="shared" si="1"/>
        <v>1040932</v>
      </c>
    </row>
    <row r="29" spans="1:44" ht="58.5" customHeight="1">
      <c r="A29" s="26"/>
      <c r="B29" s="24"/>
      <c r="C29" s="24"/>
      <c r="D29" s="25"/>
      <c r="E29" s="25"/>
      <c r="F29" s="32" t="s">
        <v>14</v>
      </c>
      <c r="G29" s="32"/>
      <c r="H29" s="33">
        <f>SUM(H27:H28)</f>
        <v>1676864</v>
      </c>
      <c r="I29" s="36"/>
      <c r="J29" s="37"/>
      <c r="K29" s="38"/>
      <c r="L29" s="38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33">
        <f>AQ27+AQ28</f>
        <v>100000</v>
      </c>
      <c r="AR29" s="33">
        <f t="shared" si="1"/>
        <v>1776864</v>
      </c>
    </row>
    <row r="30" spans="1:44" ht="58.5" customHeight="1">
      <c r="A30" s="26">
        <v>9</v>
      </c>
      <c r="B30" s="30" t="s">
        <v>31</v>
      </c>
      <c r="C30" s="24" t="s">
        <v>32</v>
      </c>
      <c r="D30" s="25">
        <v>2008</v>
      </c>
      <c r="E30" s="25">
        <v>2011</v>
      </c>
      <c r="F30" s="12" t="s">
        <v>19</v>
      </c>
      <c r="G30" s="25" t="s">
        <v>33</v>
      </c>
      <c r="H30" s="28">
        <v>425000</v>
      </c>
      <c r="I30" s="21"/>
      <c r="J30" s="22"/>
      <c r="K30" s="11"/>
      <c r="L30" s="11"/>
      <c r="M30" s="10"/>
      <c r="AQ30" s="28">
        <v>0</v>
      </c>
      <c r="AR30" s="28">
        <f t="shared" si="1"/>
        <v>425000</v>
      </c>
    </row>
    <row r="31" spans="1:44" ht="58.5" customHeight="1">
      <c r="A31" s="26"/>
      <c r="B31" s="24"/>
      <c r="C31" s="24"/>
      <c r="D31" s="25"/>
      <c r="E31" s="25"/>
      <c r="F31" s="12" t="s">
        <v>16</v>
      </c>
      <c r="G31" s="25" t="s">
        <v>33</v>
      </c>
      <c r="H31" s="28">
        <v>75000</v>
      </c>
      <c r="I31" s="21"/>
      <c r="J31" s="22"/>
      <c r="K31" s="11"/>
      <c r="L31" s="11"/>
      <c r="M31" s="10"/>
      <c r="AQ31" s="28">
        <v>0</v>
      </c>
      <c r="AR31" s="28">
        <f t="shared" si="1"/>
        <v>75000</v>
      </c>
    </row>
    <row r="32" spans="1:44" ht="58.5" customHeight="1">
      <c r="A32" s="26"/>
      <c r="B32" s="24"/>
      <c r="C32" s="24"/>
      <c r="D32" s="25"/>
      <c r="E32" s="25"/>
      <c r="F32" s="32" t="s">
        <v>14</v>
      </c>
      <c r="G32" s="32"/>
      <c r="H32" s="33">
        <f>SUM(H30:H31)</f>
        <v>500000</v>
      </c>
      <c r="I32" s="36"/>
      <c r="J32" s="37"/>
      <c r="K32" s="38"/>
      <c r="L32" s="38"/>
      <c r="M32" s="39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33">
        <f>AQ30+AQ31</f>
        <v>0</v>
      </c>
      <c r="AR32" s="33">
        <f>AR30+AR31</f>
        <v>500000</v>
      </c>
    </row>
    <row r="33" spans="1:44" ht="66.75" customHeight="1">
      <c r="A33" s="26">
        <v>10</v>
      </c>
      <c r="B33" s="30" t="s">
        <v>39</v>
      </c>
      <c r="C33" s="24" t="s">
        <v>1</v>
      </c>
      <c r="D33" s="25">
        <v>2010</v>
      </c>
      <c r="E33" s="25">
        <v>2010</v>
      </c>
      <c r="F33" s="12" t="s">
        <v>19</v>
      </c>
      <c r="G33" s="25" t="s">
        <v>40</v>
      </c>
      <c r="H33" s="28">
        <v>14682</v>
      </c>
      <c r="I33" s="21"/>
      <c r="J33" s="22"/>
      <c r="K33" s="11"/>
      <c r="L33" s="11"/>
      <c r="M33" s="10"/>
      <c r="AQ33" s="28">
        <v>0</v>
      </c>
      <c r="AR33" s="28">
        <f aca="true" t="shared" si="2" ref="AR33:AR49">H33+AQ33</f>
        <v>14682</v>
      </c>
    </row>
    <row r="34" spans="1:44" ht="58.5" customHeight="1">
      <c r="A34" s="26"/>
      <c r="B34" s="24"/>
      <c r="C34" s="24"/>
      <c r="D34" s="25"/>
      <c r="E34" s="25"/>
      <c r="F34" s="12" t="s">
        <v>16</v>
      </c>
      <c r="G34" s="25" t="s">
        <v>40</v>
      </c>
      <c r="H34" s="28">
        <v>19764</v>
      </c>
      <c r="I34" s="21"/>
      <c r="J34" s="22"/>
      <c r="K34" s="11"/>
      <c r="L34" s="11"/>
      <c r="M34" s="10"/>
      <c r="AQ34" s="28">
        <v>0</v>
      </c>
      <c r="AR34" s="28">
        <f t="shared" si="2"/>
        <v>19764</v>
      </c>
    </row>
    <row r="35" spans="1:44" ht="58.5" customHeight="1">
      <c r="A35" s="26"/>
      <c r="B35" s="24"/>
      <c r="C35" s="24"/>
      <c r="D35" s="25"/>
      <c r="E35" s="25"/>
      <c r="F35" s="32" t="s">
        <v>14</v>
      </c>
      <c r="G35" s="32"/>
      <c r="H35" s="33">
        <f>H33+H34</f>
        <v>34446</v>
      </c>
      <c r="I35" s="36"/>
      <c r="J35" s="37"/>
      <c r="K35" s="38"/>
      <c r="L35" s="38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33">
        <f>SUM(AQ33:AQ34)</f>
        <v>0</v>
      </c>
      <c r="AR35" s="33">
        <f t="shared" si="2"/>
        <v>34446</v>
      </c>
    </row>
    <row r="36" spans="1:44" ht="90.75" customHeight="1">
      <c r="A36" s="26">
        <v>11</v>
      </c>
      <c r="B36" s="30" t="s">
        <v>41</v>
      </c>
      <c r="C36" s="24" t="s">
        <v>42</v>
      </c>
      <c r="D36" s="25">
        <v>2008</v>
      </c>
      <c r="E36" s="25">
        <v>2011</v>
      </c>
      <c r="F36" s="12" t="s">
        <v>19</v>
      </c>
      <c r="G36" s="25" t="s">
        <v>33</v>
      </c>
      <c r="H36" s="28">
        <v>1223544</v>
      </c>
      <c r="I36" s="21"/>
      <c r="J36" s="22"/>
      <c r="K36" s="11"/>
      <c r="L36" s="11"/>
      <c r="M36" s="10"/>
      <c r="AQ36" s="28">
        <v>0</v>
      </c>
      <c r="AR36" s="28">
        <f t="shared" si="2"/>
        <v>1223544</v>
      </c>
    </row>
    <row r="37" spans="1:44" ht="58.5" customHeight="1">
      <c r="A37" s="26"/>
      <c r="B37" s="24"/>
      <c r="C37" s="24"/>
      <c r="D37" s="25"/>
      <c r="E37" s="25"/>
      <c r="F37" s="12" t="s">
        <v>16</v>
      </c>
      <c r="G37" s="25" t="s">
        <v>33</v>
      </c>
      <c r="H37" s="28">
        <v>736141</v>
      </c>
      <c r="I37" s="21"/>
      <c r="J37" s="22"/>
      <c r="K37" s="11"/>
      <c r="L37" s="11"/>
      <c r="M37" s="10"/>
      <c r="AQ37" s="28">
        <v>0</v>
      </c>
      <c r="AR37" s="28">
        <f t="shared" si="2"/>
        <v>736141</v>
      </c>
    </row>
    <row r="38" spans="1:44" ht="58.5" customHeight="1">
      <c r="A38" s="26"/>
      <c r="B38" s="24"/>
      <c r="C38" s="24"/>
      <c r="D38" s="25"/>
      <c r="E38" s="25"/>
      <c r="F38" s="32" t="s">
        <v>14</v>
      </c>
      <c r="G38" s="32"/>
      <c r="H38" s="33">
        <f>H36+H37</f>
        <v>1959685</v>
      </c>
      <c r="I38" s="36"/>
      <c r="J38" s="37"/>
      <c r="K38" s="38"/>
      <c r="L38" s="38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33">
        <f>SUM(AQ36:AQ37)</f>
        <v>0</v>
      </c>
      <c r="AR38" s="33">
        <f t="shared" si="2"/>
        <v>1959685</v>
      </c>
    </row>
    <row r="39" spans="1:44" ht="58.5" customHeight="1">
      <c r="A39" s="26">
        <v>12</v>
      </c>
      <c r="B39" s="30" t="s">
        <v>51</v>
      </c>
      <c r="C39" s="24"/>
      <c r="D39" s="25"/>
      <c r="E39" s="25"/>
      <c r="F39" s="12" t="s">
        <v>19</v>
      </c>
      <c r="G39" s="25" t="s">
        <v>33</v>
      </c>
      <c r="H39" s="28">
        <v>702078</v>
      </c>
      <c r="I39" s="21"/>
      <c r="J39" s="22"/>
      <c r="K39" s="11"/>
      <c r="L39" s="11"/>
      <c r="M39" s="10"/>
      <c r="AQ39" s="28">
        <v>0</v>
      </c>
      <c r="AR39" s="28">
        <f t="shared" si="2"/>
        <v>702078</v>
      </c>
    </row>
    <row r="40" spans="1:44" ht="58.5" customHeight="1">
      <c r="A40" s="26"/>
      <c r="B40" s="24"/>
      <c r="C40" s="24"/>
      <c r="D40" s="25"/>
      <c r="E40" s="25"/>
      <c r="F40" s="12" t="s">
        <v>16</v>
      </c>
      <c r="G40" s="25" t="s">
        <v>33</v>
      </c>
      <c r="H40" s="28">
        <v>476054</v>
      </c>
      <c r="I40" s="21"/>
      <c r="J40" s="22"/>
      <c r="K40" s="11"/>
      <c r="L40" s="11"/>
      <c r="M40" s="10"/>
      <c r="AQ40" s="28">
        <v>0</v>
      </c>
      <c r="AR40" s="28">
        <f t="shared" si="2"/>
        <v>476054</v>
      </c>
    </row>
    <row r="41" spans="1:44" ht="58.5" customHeight="1">
      <c r="A41" s="26"/>
      <c r="B41" s="24"/>
      <c r="C41" s="24"/>
      <c r="D41" s="25"/>
      <c r="E41" s="25"/>
      <c r="F41" s="32" t="s">
        <v>14</v>
      </c>
      <c r="G41" s="32"/>
      <c r="H41" s="33">
        <f>H39+H40</f>
        <v>1178132</v>
      </c>
      <c r="I41" s="36"/>
      <c r="J41" s="37"/>
      <c r="K41" s="38"/>
      <c r="L41" s="38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33">
        <f>SUM(AQ39:AQ40)</f>
        <v>0</v>
      </c>
      <c r="AR41" s="33">
        <f t="shared" si="2"/>
        <v>1178132</v>
      </c>
    </row>
    <row r="42" spans="1:44" ht="58.5" customHeight="1">
      <c r="A42" s="26">
        <v>13</v>
      </c>
      <c r="B42" s="30" t="s">
        <v>43</v>
      </c>
      <c r="C42" s="24" t="s">
        <v>1</v>
      </c>
      <c r="D42" s="25">
        <v>2008</v>
      </c>
      <c r="E42" s="25">
        <v>2010</v>
      </c>
      <c r="F42" s="12" t="s">
        <v>19</v>
      </c>
      <c r="G42" s="25" t="s">
        <v>44</v>
      </c>
      <c r="H42" s="28">
        <v>223941</v>
      </c>
      <c r="I42" s="21"/>
      <c r="J42" s="22"/>
      <c r="K42" s="11"/>
      <c r="L42" s="11"/>
      <c r="M42" s="10"/>
      <c r="AQ42" s="28">
        <v>0</v>
      </c>
      <c r="AR42" s="28">
        <f t="shared" si="2"/>
        <v>223941</v>
      </c>
    </row>
    <row r="43" spans="1:44" ht="58.5" customHeight="1">
      <c r="A43" s="26"/>
      <c r="B43" s="24"/>
      <c r="C43" s="24"/>
      <c r="D43" s="25"/>
      <c r="E43" s="25"/>
      <c r="F43" s="12" t="s">
        <v>16</v>
      </c>
      <c r="G43" s="25"/>
      <c r="H43" s="28">
        <v>34557</v>
      </c>
      <c r="I43" s="21"/>
      <c r="J43" s="22"/>
      <c r="K43" s="11"/>
      <c r="L43" s="11"/>
      <c r="M43" s="10"/>
      <c r="AQ43" s="28">
        <v>0</v>
      </c>
      <c r="AR43" s="28">
        <f t="shared" si="2"/>
        <v>34557</v>
      </c>
    </row>
    <row r="44" spans="1:44" ht="58.5" customHeight="1">
      <c r="A44" s="26"/>
      <c r="B44" s="24"/>
      <c r="C44" s="24"/>
      <c r="D44" s="25"/>
      <c r="E44" s="25"/>
      <c r="F44" s="32" t="s">
        <v>14</v>
      </c>
      <c r="G44" s="32"/>
      <c r="H44" s="33">
        <f>H42+H43</f>
        <v>258498</v>
      </c>
      <c r="I44" s="36"/>
      <c r="J44" s="37"/>
      <c r="K44" s="38"/>
      <c r="L44" s="38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33">
        <f>SUM(AQ42:AQ43)</f>
        <v>0</v>
      </c>
      <c r="AR44" s="33">
        <f t="shared" si="2"/>
        <v>258498</v>
      </c>
    </row>
    <row r="45" spans="1:44" ht="78" customHeight="1">
      <c r="A45" s="26">
        <v>14</v>
      </c>
      <c r="B45" s="30" t="s">
        <v>45</v>
      </c>
      <c r="C45" s="24" t="s">
        <v>1</v>
      </c>
      <c r="D45" s="25">
        <v>2010</v>
      </c>
      <c r="E45" s="25">
        <v>2011</v>
      </c>
      <c r="F45" s="12" t="s">
        <v>19</v>
      </c>
      <c r="G45" s="25" t="s">
        <v>46</v>
      </c>
      <c r="H45" s="28">
        <v>0</v>
      </c>
      <c r="I45" s="21"/>
      <c r="J45" s="22"/>
      <c r="K45" s="11"/>
      <c r="L45" s="11"/>
      <c r="M45" s="10"/>
      <c r="AQ45" s="28">
        <v>0</v>
      </c>
      <c r="AR45" s="28">
        <f t="shared" si="2"/>
        <v>0</v>
      </c>
    </row>
    <row r="46" spans="1:44" ht="58.5" customHeight="1">
      <c r="A46" s="26"/>
      <c r="B46" s="24"/>
      <c r="C46" s="24"/>
      <c r="D46" s="25"/>
      <c r="E46" s="25"/>
      <c r="F46" s="12" t="s">
        <v>16</v>
      </c>
      <c r="G46" s="25" t="s">
        <v>46</v>
      </c>
      <c r="H46" s="28">
        <v>519122</v>
      </c>
      <c r="I46" s="21"/>
      <c r="J46" s="22"/>
      <c r="K46" s="11"/>
      <c r="L46" s="11"/>
      <c r="M46" s="10"/>
      <c r="AQ46" s="28">
        <v>0</v>
      </c>
      <c r="AR46" s="28">
        <f t="shared" si="2"/>
        <v>519122</v>
      </c>
    </row>
    <row r="47" spans="1:44" ht="58.5" customHeight="1">
      <c r="A47" s="26"/>
      <c r="B47" s="24"/>
      <c r="C47" s="24"/>
      <c r="D47" s="25"/>
      <c r="E47" s="25"/>
      <c r="F47" s="32" t="s">
        <v>14</v>
      </c>
      <c r="G47" s="32"/>
      <c r="H47" s="33">
        <f>H45+H46</f>
        <v>519122</v>
      </c>
      <c r="I47" s="36"/>
      <c r="J47" s="37"/>
      <c r="K47" s="38"/>
      <c r="L47" s="38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33">
        <f>SUM(AQ45:AQ46)</f>
        <v>0</v>
      </c>
      <c r="AR47" s="33">
        <f t="shared" si="2"/>
        <v>519122</v>
      </c>
    </row>
    <row r="48" spans="1:44" ht="98.25" customHeight="1">
      <c r="A48" s="26"/>
      <c r="B48" s="30" t="s">
        <v>52</v>
      </c>
      <c r="C48" s="24" t="s">
        <v>1</v>
      </c>
      <c r="D48" s="25">
        <v>2010</v>
      </c>
      <c r="E48" s="25">
        <v>2011</v>
      </c>
      <c r="F48" s="12" t="s">
        <v>19</v>
      </c>
      <c r="G48" s="25" t="s">
        <v>23</v>
      </c>
      <c r="H48" s="28">
        <v>0</v>
      </c>
      <c r="I48" s="21"/>
      <c r="J48" s="22"/>
      <c r="K48" s="11"/>
      <c r="L48" s="11"/>
      <c r="M48" s="10"/>
      <c r="AQ48" s="28">
        <v>0</v>
      </c>
      <c r="AR48" s="28">
        <f t="shared" si="2"/>
        <v>0</v>
      </c>
    </row>
    <row r="49" spans="1:44" ht="58.5" customHeight="1">
      <c r="A49" s="26"/>
      <c r="B49" s="24"/>
      <c r="C49" s="24"/>
      <c r="D49" s="25"/>
      <c r="E49" s="25"/>
      <c r="F49" s="12" t="s">
        <v>16</v>
      </c>
      <c r="G49" s="25" t="s">
        <v>23</v>
      </c>
      <c r="H49" s="28">
        <v>29700</v>
      </c>
      <c r="I49" s="21"/>
      <c r="J49" s="22"/>
      <c r="K49" s="11"/>
      <c r="L49" s="11"/>
      <c r="M49" s="10"/>
      <c r="AQ49" s="28">
        <v>0</v>
      </c>
      <c r="AR49" s="28">
        <f t="shared" si="2"/>
        <v>29700</v>
      </c>
    </row>
    <row r="50" spans="1:44" ht="58.5" customHeight="1" thickBot="1">
      <c r="A50" s="26"/>
      <c r="B50" s="24"/>
      <c r="C50" s="24"/>
      <c r="D50" s="25"/>
      <c r="E50" s="25"/>
      <c r="F50" s="32" t="s">
        <v>14</v>
      </c>
      <c r="G50" s="32"/>
      <c r="H50" s="33">
        <v>0</v>
      </c>
      <c r="I50" s="36"/>
      <c r="J50" s="37"/>
      <c r="K50" s="38"/>
      <c r="L50" s="38"/>
      <c r="M50" s="39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33">
        <f>SUM(AQ48:AQ49)</f>
        <v>0</v>
      </c>
      <c r="AR50" s="33">
        <f>AR48+AR49</f>
        <v>29700</v>
      </c>
    </row>
    <row r="51" spans="1:44" ht="13.5" thickTop="1">
      <c r="A51" s="47" t="s">
        <v>21</v>
      </c>
      <c r="B51" s="47"/>
      <c r="C51" s="48"/>
      <c r="D51" s="48"/>
      <c r="E51" s="48"/>
      <c r="F51" s="23"/>
      <c r="G51" s="23"/>
      <c r="H51" s="31">
        <f>H47+H44+H38+H35+H32+H29+H26+H20+H17+H14+H11+H8+H23+H41</f>
        <v>30003976</v>
      </c>
      <c r="I51" s="13" t="e">
        <f>#REF!+#REF!+#REF!</f>
        <v>#REF!</v>
      </c>
      <c r="J51" s="13" t="e">
        <f>#REF!+#REF!+#REF!+#REF!</f>
        <v>#REF!</v>
      </c>
      <c r="K51" s="14"/>
      <c r="L51" s="14" t="e">
        <f>#REF!+#REF!+#REF!+#REF!+#REF!+#REF!+#REF!+#REF!+#REF!</f>
        <v>#REF!</v>
      </c>
      <c r="M51" s="41"/>
      <c r="N51" s="42" t="e">
        <f>#REF!+#REF!+#REF!+#REF!+#REF!+#REF!</f>
        <v>#REF!</v>
      </c>
      <c r="O51" s="42" t="e">
        <f>#REF!+#REF!+#REF!+#REF!+#REF!+#REF!+#REF!+#REF!+#REF!+#REF!</f>
        <v>#REF!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31">
        <f>AQ47+AQ44+AQ38+AQ35+AQ32+AQ29+AQ26+AQ20+AQ17+AQ14+AQ11+AQ8+AQ23+AQ41</f>
        <v>-18785</v>
      </c>
      <c r="AR51" s="33">
        <f>AR8+AR11+AR14+AR17+AR20+AR23+AR26+AR29+AR32+AR35+AR38+AR41+AR44+AR47+AR50</f>
        <v>30014891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 hidden="1">
      <c r="A54" s="2"/>
      <c r="B54" s="2"/>
      <c r="C54" s="2"/>
      <c r="D54" s="2"/>
      <c r="E54" s="2"/>
      <c r="F54" s="2"/>
      <c r="G54" s="2"/>
      <c r="H54" s="2"/>
      <c r="I54" s="2"/>
      <c r="J54" s="10"/>
      <c r="K54" s="2"/>
      <c r="L54" s="2"/>
      <c r="M54" s="2"/>
    </row>
    <row r="55" spans="1:13" s="19" customFormat="1" ht="11.25" hidden="1">
      <c r="A55" s="17"/>
      <c r="B55" s="17"/>
      <c r="C55" s="17">
        <v>600</v>
      </c>
      <c r="D55" s="17"/>
      <c r="E55" s="17"/>
      <c r="F55" s="17"/>
      <c r="G55" s="17"/>
      <c r="H55" s="17"/>
      <c r="I55" s="17"/>
      <c r="J55" s="18">
        <v>29218683.22</v>
      </c>
      <c r="K55" s="18"/>
      <c r="L55" s="18"/>
      <c r="M55" s="17"/>
    </row>
    <row r="56" spans="1:13" s="19" customFormat="1" ht="11.25" hidden="1">
      <c r="A56" s="17"/>
      <c r="B56" s="17"/>
      <c r="C56" s="17">
        <v>710</v>
      </c>
      <c r="D56" s="17"/>
      <c r="E56" s="17"/>
      <c r="F56" s="17"/>
      <c r="G56" s="17"/>
      <c r="H56" s="17"/>
      <c r="I56" s="17"/>
      <c r="J56" s="18">
        <v>1054545.08</v>
      </c>
      <c r="K56" s="18"/>
      <c r="L56" s="18"/>
      <c r="M56" s="17"/>
    </row>
    <row r="57" spans="1:13" s="19" customFormat="1" ht="11.25" hidden="1">
      <c r="A57" s="17"/>
      <c r="B57" s="17"/>
      <c r="C57" s="17">
        <v>801</v>
      </c>
      <c r="D57" s="17"/>
      <c r="E57" s="17"/>
      <c r="F57" s="17"/>
      <c r="G57" s="17"/>
      <c r="H57" s="17"/>
      <c r="I57" s="17"/>
      <c r="J57" s="18">
        <v>39182</v>
      </c>
      <c r="K57" s="18"/>
      <c r="L57" s="18"/>
      <c r="M57" s="17"/>
    </row>
    <row r="58" spans="1:13" s="19" customFormat="1" ht="11.25" hidden="1">
      <c r="A58" s="17"/>
      <c r="B58" s="17"/>
      <c r="C58" s="17">
        <v>900</v>
      </c>
      <c r="D58" s="17"/>
      <c r="E58" s="17"/>
      <c r="F58" s="17"/>
      <c r="G58" s="17"/>
      <c r="H58" s="17"/>
      <c r="I58" s="17"/>
      <c r="J58" s="18">
        <v>883881.92</v>
      </c>
      <c r="K58" s="18"/>
      <c r="L58" s="18"/>
      <c r="M58" s="17"/>
    </row>
    <row r="59" spans="1:13" s="19" customFormat="1" ht="12" hidden="1" thickTop="1">
      <c r="A59" s="17"/>
      <c r="B59" s="17"/>
      <c r="C59" s="17"/>
      <c r="D59" s="17"/>
      <c r="E59" s="17"/>
      <c r="F59" s="17"/>
      <c r="G59" s="17"/>
      <c r="H59" s="17"/>
      <c r="I59" s="17"/>
      <c r="J59" s="18">
        <v>119847.06</v>
      </c>
      <c r="K59" s="18"/>
      <c r="L59" s="18"/>
      <c r="M59" s="15"/>
    </row>
    <row r="60" spans="1:13" s="19" customFormat="1" ht="11.25" hidden="1">
      <c r="A60" s="17"/>
      <c r="B60" s="17"/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17"/>
    </row>
    <row r="61" spans="1:13" s="19" customFormat="1" ht="11.25" hidden="1">
      <c r="A61" s="17"/>
      <c r="B61" s="17"/>
      <c r="C61" s="17" t="s">
        <v>15</v>
      </c>
      <c r="D61" s="17"/>
      <c r="E61" s="17"/>
      <c r="F61" s="17"/>
      <c r="G61" s="17"/>
      <c r="H61" s="18" t="e">
        <f>#REF!+#REF!+#REF!</f>
        <v>#REF!</v>
      </c>
      <c r="I61" s="17"/>
      <c r="J61" s="18">
        <v>31794377.529999997</v>
      </c>
      <c r="K61" s="18"/>
      <c r="L61" s="18" t="e">
        <f>L51+N51</f>
        <v>#REF!</v>
      </c>
      <c r="M61" s="17"/>
    </row>
    <row r="62" spans="1:13" s="19" customFormat="1" ht="11.25" hidden="1">
      <c r="A62" s="17"/>
      <c r="B62" s="17"/>
      <c r="C62" s="17"/>
      <c r="D62" s="17"/>
      <c r="E62" s="17"/>
      <c r="F62" s="17"/>
      <c r="G62" s="17"/>
      <c r="H62" s="17"/>
      <c r="I62" s="17"/>
      <c r="J62" s="20"/>
      <c r="K62" s="17"/>
      <c r="L62" s="17"/>
      <c r="M62" s="17"/>
    </row>
    <row r="63" spans="1:13" ht="12.75" hidden="1">
      <c r="A63" s="2"/>
      <c r="B63" s="2"/>
      <c r="C63" s="2"/>
      <c r="D63" s="2"/>
      <c r="E63" s="2"/>
      <c r="F63" s="2"/>
      <c r="G63" s="2"/>
      <c r="H63" s="10"/>
      <c r="I63" s="2"/>
      <c r="J63" s="2"/>
      <c r="K63" s="2"/>
      <c r="L63" s="2"/>
      <c r="M63" s="2"/>
    </row>
    <row r="64" spans="1:13" ht="12.75">
      <c r="A64" s="2"/>
      <c r="B64" s="1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</sheetData>
  <sheetProtection/>
  <mergeCells count="9">
    <mergeCell ref="A2:J2"/>
    <mergeCell ref="J4:J5"/>
    <mergeCell ref="I4:I5"/>
    <mergeCell ref="A51:E51"/>
    <mergeCell ref="A4:A5"/>
    <mergeCell ref="F4:F5"/>
    <mergeCell ref="D4:E4"/>
    <mergeCell ref="C4:C5"/>
    <mergeCell ref="B4:B5"/>
  </mergeCells>
  <printOptions/>
  <pageMargins left="0.42" right="0.18" top="0.31" bottom="0.28" header="0.25" footer="0.17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xxx</cp:lastModifiedBy>
  <cp:lastPrinted>2011-03-15T08:53:39Z</cp:lastPrinted>
  <dcterms:created xsi:type="dcterms:W3CDTF">2007-11-12T09:10:33Z</dcterms:created>
  <dcterms:modified xsi:type="dcterms:W3CDTF">2011-06-01T10:36:49Z</dcterms:modified>
  <cp:category/>
  <cp:version/>
  <cp:contentType/>
  <cp:contentStatus/>
</cp:coreProperties>
</file>